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EKT\▲ВОСТОК-СТРОЙ\▬Черняховского\_ПЗ\"/>
    </mc:Choice>
  </mc:AlternateContent>
  <xr:revisionPtr revIDLastSave="0" documentId="13_ncr:1_{CEA99491-8922-4FFE-893F-4EC4E1D66614}" xr6:coauthVersionLast="37" xr6:coauthVersionMax="37" xr10:uidLastSave="{00000000-0000-0000-0000-000000000000}"/>
  <bookViews>
    <workbookView xWindow="120" yWindow="15" windowWidth="18960" windowHeight="11325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I21" i="1" l="1"/>
  <c r="H21" i="1"/>
  <c r="I45" i="1" l="1"/>
  <c r="Q45" i="1"/>
  <c r="Q38" i="1"/>
  <c r="Q21" i="1"/>
  <c r="P45" i="1"/>
  <c r="P38" i="1"/>
  <c r="P27" i="1"/>
  <c r="P21" i="1"/>
  <c r="O45" i="1"/>
  <c r="O44" i="1"/>
  <c r="O40" i="1"/>
  <c r="O38" i="1"/>
  <c r="O27" i="1"/>
  <c r="O21" i="1"/>
  <c r="N45" i="1"/>
  <c r="M45" i="1"/>
  <c r="J21" i="1"/>
  <c r="J45" i="1" s="1"/>
  <c r="L15" i="1"/>
  <c r="L20" i="1"/>
  <c r="L19" i="1"/>
  <c r="L16" i="1"/>
  <c r="L13" i="1"/>
  <c r="L12" i="1"/>
  <c r="L10" i="1"/>
  <c r="L8" i="1"/>
  <c r="L7" i="1"/>
  <c r="L6" i="1"/>
  <c r="L5" i="1"/>
  <c r="H45" i="1"/>
  <c r="L21" i="1" l="1"/>
  <c r="L45" i="1" s="1"/>
</calcChain>
</file>

<file path=xl/sharedStrings.xml><?xml version="1.0" encoding="utf-8"?>
<sst xmlns="http://schemas.openxmlformats.org/spreadsheetml/2006/main" count="315" uniqueCount="95">
  <si>
    <r>
      <rPr>
        <b/>
        <sz val="9"/>
        <color rgb="FF000000"/>
        <rFont val="Times New Roman"/>
      </rPr>
      <t xml:space="preserve">Расчетные показатели участков территории </t>
    </r>
  </si>
  <si>
    <r>
      <rPr>
        <b/>
        <sz val="9"/>
        <color rgb="FF000000"/>
        <rFont val="Times New Roman"/>
      </rPr>
      <t xml:space="preserve">Фактическое использование  </t>
    </r>
  </si>
  <si>
    <r>
      <rPr>
        <b/>
        <sz val="9"/>
        <color rgb="FF000000"/>
        <rFont val="Times New Roman"/>
      </rPr>
      <t xml:space="preserve">Нормативно необходимая площадь участка  </t>
    </r>
  </si>
  <si>
    <t xml:space="preserve">Обременения на участках  </t>
  </si>
  <si>
    <t>сервитуты</t>
  </si>
  <si>
    <t>проектная</t>
  </si>
  <si>
    <t>Sзу по сведениям ЕГРН</t>
  </si>
  <si>
    <t>минимальная</t>
  </si>
  <si>
    <t>Примечание</t>
  </si>
  <si>
    <t xml:space="preserve">Удельный показатель земельной доли  </t>
  </si>
  <si>
    <t>Площадь по
наружному обмеру
(кв. м)</t>
  </si>
  <si>
    <t>Адреса строений</t>
  </si>
  <si>
    <t>№
строений на плане</t>
  </si>
  <si>
    <t>№
участков на плане</t>
  </si>
  <si>
    <t xml:space="preserve">Многоквартирный жилой дом </t>
  </si>
  <si>
    <t xml:space="preserve">67:27:0020828:46 </t>
  </si>
  <si>
    <t xml:space="preserve">67:27:0020828:31 </t>
  </si>
  <si>
    <t xml:space="preserve">67:27:0020828:33 </t>
  </si>
  <si>
    <t xml:space="preserve">- </t>
  </si>
  <si>
    <t xml:space="preserve">67:27:0020828:51 </t>
  </si>
  <si>
    <t xml:space="preserve">ул. Черняховского </t>
  </si>
  <si>
    <t xml:space="preserve"> -  </t>
  </si>
  <si>
    <t xml:space="preserve"> - </t>
  </si>
  <si>
    <t xml:space="preserve">67:27:0020820:20 </t>
  </si>
  <si>
    <t xml:space="preserve">ул. Матросова </t>
  </si>
  <si>
    <t xml:space="preserve">стр. </t>
  </si>
  <si>
    <t xml:space="preserve">ИТОГО земельные участки под жилые здания </t>
  </si>
  <si>
    <t xml:space="preserve">Физкультурно-оздоровительный центр </t>
  </si>
  <si>
    <t xml:space="preserve">1 476 </t>
  </si>
  <si>
    <t xml:space="preserve">67:27:0020828:881 </t>
  </si>
  <si>
    <t xml:space="preserve">67:27:0020828:20 </t>
  </si>
  <si>
    <t xml:space="preserve">Под проездом </t>
  </si>
  <si>
    <t xml:space="preserve">- 
67:27:0020820:26 </t>
  </si>
  <si>
    <t xml:space="preserve">Под объекты улично-дорожной сети </t>
  </si>
  <si>
    <t xml:space="preserve">67:27:0000000:835 </t>
  </si>
  <si>
    <t xml:space="preserve">67:27:0020828:50 </t>
  </si>
  <si>
    <t xml:space="preserve">67:27:0020828:35 </t>
  </si>
  <si>
    <t xml:space="preserve">67:27:0020828:45 </t>
  </si>
  <si>
    <t xml:space="preserve">67:27:0020828:43 </t>
  </si>
  <si>
    <t xml:space="preserve">67:27:0020828:42 </t>
  </si>
  <si>
    <t xml:space="preserve">67:27:0000000:343 </t>
  </si>
  <si>
    <t xml:space="preserve">ИТОГО земельные участки под озеленение и благоустройство </t>
  </si>
  <si>
    <t xml:space="preserve">Проектируемый детский сад </t>
  </si>
  <si>
    <t xml:space="preserve">67:27:0020828:47 </t>
  </si>
  <si>
    <t xml:space="preserve">ИТОГО земельные участки под образовательные учреждения </t>
  </si>
  <si>
    <t xml:space="preserve">Распределительная подстанция №31 </t>
  </si>
  <si>
    <t xml:space="preserve">67:27:0020828:44 </t>
  </si>
  <si>
    <t xml:space="preserve">Траснформаторная подстанция №908 </t>
  </si>
  <si>
    <t xml:space="preserve">67:27:0000000:837 </t>
  </si>
  <si>
    <t xml:space="preserve">Траснформаторная подстанция </t>
  </si>
  <si>
    <t xml:space="preserve">ИТОГО земельные участки под объекты инженерной инфраструктуры </t>
  </si>
  <si>
    <t xml:space="preserve">ИТОГО земельные участки  </t>
  </si>
  <si>
    <t xml:space="preserve">
 Земельные участки под жилые здания</t>
  </si>
  <si>
    <t xml:space="preserve">
Земельные учатки под административные здания</t>
  </si>
  <si>
    <t>Земельные участки под объекты улично-дорожной сети</t>
  </si>
  <si>
    <t>Земельные
участки под образовательные учреждения</t>
  </si>
  <si>
    <t>Земельные участки под объекты инженерной инфраструк туры</t>
  </si>
  <si>
    <t>Год 
постройки здания. 
сооружения</t>
  </si>
  <si>
    <t>Общая 
площадь жилых 
помещений зданий. 
сооружений
(кв. м)</t>
  </si>
  <si>
    <t xml:space="preserve">Общая площадь нежилых
помещений зданий.
сооружений
(кв. м) </t>
  </si>
  <si>
    <t xml:space="preserve">ул. Воробьева. д. 11/9 </t>
  </si>
  <si>
    <t xml:space="preserve">ул. Воробьёва. д.9 </t>
  </si>
  <si>
    <t xml:space="preserve">ул. Воробьёва. д.5 </t>
  </si>
  <si>
    <t xml:space="preserve">ул. Матросова. д.12 </t>
  </si>
  <si>
    <t xml:space="preserve">ул. Черняховского. д.13 </t>
  </si>
  <si>
    <t xml:space="preserve">ул. Матросова. д.14 </t>
  </si>
  <si>
    <t xml:space="preserve">ул. Черняховского. д.15 </t>
  </si>
  <si>
    <t xml:space="preserve">ул. Матросова. д.16 </t>
  </si>
  <si>
    <t xml:space="preserve">ул. Черняховского. д.25 </t>
  </si>
  <si>
    <t xml:space="preserve">ул. Матросова. д.12а </t>
  </si>
  <si>
    <t xml:space="preserve">ул. Матросова. д.27 </t>
  </si>
  <si>
    <t xml:space="preserve">ул. Матросова. д.20 </t>
  </si>
  <si>
    <t xml:space="preserve">ИТОГО земельные участки административных зданий. учреждений по обслуживанию населения </t>
  </si>
  <si>
    <t xml:space="preserve">ул. Черняховского. во дворе д.15 </t>
  </si>
  <si>
    <t xml:space="preserve">ул. Матросова. во дворе д.16 </t>
  </si>
  <si>
    <t xml:space="preserve">  проект.</t>
  </si>
  <si>
    <t>Расчетное население (чел.)*</t>
  </si>
  <si>
    <t>67:27:0020820:613</t>
  </si>
  <si>
    <t>Этажность</t>
  </si>
  <si>
    <t>67:27:0020828:42</t>
  </si>
  <si>
    <t>67:27:0020828:41</t>
  </si>
  <si>
    <t>67:27:0020828:43</t>
  </si>
  <si>
    <t>67:27:0020828:45</t>
  </si>
  <si>
    <t>67:27:0020828:48</t>
  </si>
  <si>
    <t xml:space="preserve">67:27:0020828:49 </t>
  </si>
  <si>
    <t>67:27:0000000:836</t>
  </si>
  <si>
    <t xml:space="preserve">67:27:0020820:25 </t>
  </si>
  <si>
    <t>67:27:0000000:838</t>
  </si>
  <si>
    <t>67:27:0000000:835</t>
  </si>
  <si>
    <t xml:space="preserve">Объект. предназначенный для оказания населению или организациям бытовых услуг </t>
  </si>
  <si>
    <t xml:space="preserve">Магазин. объект. предназначенный для  оказания банковских и страховых услуг  </t>
  </si>
  <si>
    <t>Sзу по пред. нормат. (инвентар.)</t>
  </si>
  <si>
    <t>Расчет для проекта внесения изменений в проект планировки и проекта межевания, подготовленных на основании Распоряжения от 26.09.24 № 775 р/адм</t>
  </si>
  <si>
    <t xml:space="preserve"> РАСЧЕТ НОРМАТИВНОЙ ПЛОЩАДИ ЗЕМЕЛЬНЫХ УЧАСТКОВ 
РАСЧЁТ ПОКАЗАТЕЛЕЙ ЗАСТРОЙКИ
проект планировки и проект межевания застроенных территорий в городе Смоленске в границах улицы Черняховского – Энергетического проезда – улицы Матросова – улицы Воробьева</t>
  </si>
  <si>
    <t>*Расчет численности населения в границах проекта планировки произведён в соответствии  с  п.  2.3.3 Нормативов  градостроительного  проектирования   Смоленской области «Планировка и застройка городов и иных населенных пунктов Смоленской области». Расчетная минимальная обеспеченность общей площадью жилых помещений принята на расчетный период 29 м2/чел. Расчетное количество жителей в планируемом многоквартирном доме (номер зоны планируемого размещения объектов капитального строительства – 15) для представленного варианта застройки участка при коэффициенте 2 при жилищной обеспеченности 40 кв.м. жилой площади на человека (согласно региональным нормативам градостроительного проектирования  Смоленской области п. 1.5.3.3.13) составит 98 жителей (3930,7/40=98).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</si>
</sst>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b/>
      <sz val="9"/>
      <color rgb="FF000000"/>
      <name val="Times New Roman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b/>
      <sz val="11"/>
      <color theme="5" tint="-0.249977111117893"/>
      <name val="Calibri"/>
      <family val="2"/>
      <charset val="204"/>
    </font>
    <font>
      <sz val="11"/>
      <color theme="5" tint="-0.249977111117893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C3E6"/>
        <bgColor indexed="64"/>
      </patternFill>
    </fill>
    <fill>
      <patternFill patternType="solid">
        <fgColor rgb="FFF9DE9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theme="5" tint="-0.249977111117893"/>
      </left>
      <right style="thin">
        <color indexed="64"/>
      </right>
      <top style="medium">
        <color theme="5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5" tint="-0.249977111117893"/>
      </top>
      <bottom style="thin">
        <color indexed="64"/>
      </bottom>
      <diagonal/>
    </border>
    <border>
      <left style="thin">
        <color indexed="64"/>
      </left>
      <right style="medium">
        <color theme="5" tint="-0.249977111117893"/>
      </right>
      <top style="medium">
        <color theme="5" tint="-0.249977111117893"/>
      </top>
      <bottom style="thin">
        <color indexed="64"/>
      </bottom>
      <diagonal/>
    </border>
    <border>
      <left style="medium">
        <color theme="5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5" tint="-0.249977111117893"/>
      </left>
      <right style="thin">
        <color indexed="64"/>
      </right>
      <top style="thin">
        <color indexed="64"/>
      </top>
      <bottom style="medium">
        <color theme="5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5" tint="-0.249977111117893"/>
      </bottom>
      <diagonal/>
    </border>
    <border>
      <left style="thin">
        <color indexed="64"/>
      </left>
      <right style="medium">
        <color theme="5" tint="-0.249977111117893"/>
      </right>
      <top style="thin">
        <color indexed="64"/>
      </top>
      <bottom style="medium">
        <color theme="5" tint="-0.249977111117893"/>
      </bottom>
      <diagonal/>
    </border>
    <border>
      <left/>
      <right/>
      <top/>
      <bottom style="medium">
        <color theme="5" tint="-0.249977111117893"/>
      </bottom>
      <diagonal/>
    </border>
  </borders>
  <cellStyleXfs count="1">
    <xf numFmtId="0" fontId="0" fillId="0" borderId="0"/>
  </cellStyleXfs>
  <cellXfs count="74"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7" fillId="0" borderId="15" xfId="0" applyFon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9DE91"/>
      <color rgb="FF0000FF"/>
      <color rgb="FFBCC3E6"/>
      <color rgb="FFFFFF99"/>
      <color rgb="FFEAEAEA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tabSelected="1" view="pageBreakPreview" topLeftCell="A19" zoomScaleNormal="55" zoomScaleSheetLayoutView="100" zoomScalePageLayoutView="40" workbookViewId="0">
      <selection activeCell="J51" sqref="J51"/>
    </sheetView>
  </sheetViews>
  <sheetFormatPr defaultRowHeight="15" x14ac:dyDescent="0.25"/>
  <cols>
    <col min="1" max="1" width="14.28515625" customWidth="1"/>
    <col min="2" max="2" width="9.28515625" customWidth="1"/>
    <col min="3" max="3" width="10.140625" customWidth="1"/>
    <col min="4" max="4" width="20.42578125" customWidth="1"/>
    <col min="5" max="5" width="27.85546875" customWidth="1"/>
    <col min="6" max="6" width="11.85546875" customWidth="1"/>
    <col min="7" max="7" width="9.5703125" customWidth="1"/>
    <col min="8" max="8" width="12.7109375" customWidth="1"/>
    <col min="9" max="9" width="12.5703125" customWidth="1"/>
    <col min="10" max="10" width="13.85546875" customWidth="1"/>
    <col min="11" max="11" width="11.7109375" customWidth="1"/>
    <col min="12" max="12" width="11.140625" customWidth="1"/>
    <col min="13" max="13" width="10.140625" customWidth="1"/>
    <col min="14" max="14" width="12.5703125" customWidth="1"/>
    <col min="15" max="15" width="11.7109375" customWidth="1"/>
    <col min="16" max="16" width="11.140625" customWidth="1"/>
    <col min="17" max="17" width="9.140625" customWidth="1"/>
    <col min="18" max="18" width="20.7109375" style="5" customWidth="1"/>
  </cols>
  <sheetData>
    <row r="1" spans="1:18" ht="46.5" customHeight="1" thickBot="1" x14ac:dyDescent="0.3">
      <c r="A1" s="71" t="s">
        <v>93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x14ac:dyDescent="0.25">
      <c r="A2" s="32"/>
      <c r="B2" s="35" t="s">
        <v>13</v>
      </c>
      <c r="C2" s="35" t="s">
        <v>12</v>
      </c>
      <c r="D2" s="35" t="s">
        <v>11</v>
      </c>
      <c r="E2" s="35" t="s">
        <v>1</v>
      </c>
      <c r="F2" s="35" t="s">
        <v>57</v>
      </c>
      <c r="G2" s="60" t="s">
        <v>78</v>
      </c>
      <c r="H2" s="35" t="s">
        <v>58</v>
      </c>
      <c r="I2" s="35" t="s">
        <v>59</v>
      </c>
      <c r="J2" s="35" t="s">
        <v>10</v>
      </c>
      <c r="K2" s="35" t="s">
        <v>9</v>
      </c>
      <c r="L2" s="60" t="s">
        <v>76</v>
      </c>
      <c r="M2" s="35" t="s">
        <v>0</v>
      </c>
      <c r="N2" s="35"/>
      <c r="O2" s="35"/>
      <c r="P2" s="35"/>
      <c r="Q2" s="35"/>
      <c r="R2" s="57" t="s">
        <v>8</v>
      </c>
    </row>
    <row r="3" spans="1:18" ht="36" x14ac:dyDescent="0.25">
      <c r="A3" s="33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 t="s">
        <v>2</v>
      </c>
      <c r="N3" s="36"/>
      <c r="O3" s="36"/>
      <c r="P3" s="36"/>
      <c r="Q3" s="2" t="s">
        <v>3</v>
      </c>
      <c r="R3" s="58"/>
    </row>
    <row r="4" spans="1:18" ht="36.75" thickBot="1" x14ac:dyDescent="0.3">
      <c r="A4" s="3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30" t="s">
        <v>7</v>
      </c>
      <c r="N4" s="31" t="s">
        <v>91</v>
      </c>
      <c r="O4" s="30" t="s">
        <v>6</v>
      </c>
      <c r="P4" s="30" t="s">
        <v>5</v>
      </c>
      <c r="Q4" s="30" t="s">
        <v>4</v>
      </c>
      <c r="R4" s="59"/>
    </row>
    <row r="5" spans="1:18" x14ac:dyDescent="0.25">
      <c r="A5" s="55" t="s">
        <v>52</v>
      </c>
      <c r="B5" s="21">
        <v>1</v>
      </c>
      <c r="C5" s="21">
        <v>1</v>
      </c>
      <c r="D5" s="21" t="s">
        <v>60</v>
      </c>
      <c r="E5" s="21" t="s">
        <v>14</v>
      </c>
      <c r="F5" s="21">
        <v>2012</v>
      </c>
      <c r="G5" s="21">
        <v>10</v>
      </c>
      <c r="H5" s="22">
        <v>8241.1</v>
      </c>
      <c r="I5" s="21" t="s">
        <v>18</v>
      </c>
      <c r="J5" s="21">
        <v>1113.7</v>
      </c>
      <c r="K5" s="21">
        <v>2.2999999999999998</v>
      </c>
      <c r="L5" s="23">
        <f>H5/29</f>
        <v>284.17586206896556</v>
      </c>
      <c r="M5" s="21">
        <v>18955</v>
      </c>
      <c r="N5" s="21">
        <v>1487.9</v>
      </c>
      <c r="O5" s="21">
        <v>5028</v>
      </c>
      <c r="P5" s="21">
        <v>3826</v>
      </c>
      <c r="Q5" s="21">
        <v>47</v>
      </c>
      <c r="R5" s="24" t="s">
        <v>15</v>
      </c>
    </row>
    <row r="6" spans="1:18" x14ac:dyDescent="0.25">
      <c r="A6" s="55"/>
      <c r="B6" s="3">
        <v>3</v>
      </c>
      <c r="C6" s="3">
        <v>2</v>
      </c>
      <c r="D6" s="3" t="s">
        <v>61</v>
      </c>
      <c r="E6" s="3" t="s">
        <v>14</v>
      </c>
      <c r="F6" s="3">
        <v>2011</v>
      </c>
      <c r="G6" s="3">
        <v>8</v>
      </c>
      <c r="H6" s="7">
        <v>1637</v>
      </c>
      <c r="I6" s="3" t="s">
        <v>18</v>
      </c>
      <c r="J6" s="3">
        <v>241</v>
      </c>
      <c r="K6" s="3">
        <v>1.7</v>
      </c>
      <c r="L6" s="9">
        <f>H6/29</f>
        <v>56.448275862068968</v>
      </c>
      <c r="M6" s="3">
        <v>2783</v>
      </c>
      <c r="N6" s="3">
        <v>257.7</v>
      </c>
      <c r="O6" s="3">
        <v>791</v>
      </c>
      <c r="P6" s="3">
        <v>1455</v>
      </c>
      <c r="Q6" s="3">
        <v>224</v>
      </c>
      <c r="R6" s="4" t="s">
        <v>16</v>
      </c>
    </row>
    <row r="7" spans="1:18" x14ac:dyDescent="0.25">
      <c r="A7" s="55"/>
      <c r="B7" s="3">
        <v>6</v>
      </c>
      <c r="C7" s="3">
        <v>3</v>
      </c>
      <c r="D7" s="3" t="s">
        <v>62</v>
      </c>
      <c r="E7" s="3" t="s">
        <v>14</v>
      </c>
      <c r="F7" s="3">
        <v>2010</v>
      </c>
      <c r="G7" s="3">
        <v>10</v>
      </c>
      <c r="H7" s="7">
        <v>5341.7</v>
      </c>
      <c r="I7" s="3" t="s">
        <v>18</v>
      </c>
      <c r="J7" s="3">
        <v>643.09</v>
      </c>
      <c r="K7" s="3">
        <v>2.2999999999999998</v>
      </c>
      <c r="L7" s="9">
        <f>H7/29</f>
        <v>184.19655172413792</v>
      </c>
      <c r="M7" s="3">
        <v>12286</v>
      </c>
      <c r="N7" s="3">
        <v>1500</v>
      </c>
      <c r="O7" s="3">
        <v>3594</v>
      </c>
      <c r="P7" s="3">
        <v>2215</v>
      </c>
      <c r="Q7" s="3">
        <v>420</v>
      </c>
      <c r="R7" s="4" t="s">
        <v>17</v>
      </c>
    </row>
    <row r="8" spans="1:18" x14ac:dyDescent="0.25">
      <c r="A8" s="55"/>
      <c r="B8" s="37">
        <v>9</v>
      </c>
      <c r="C8" s="37">
        <v>5</v>
      </c>
      <c r="D8" s="37" t="s">
        <v>63</v>
      </c>
      <c r="E8" s="37" t="s">
        <v>14</v>
      </c>
      <c r="F8" s="37">
        <v>2011</v>
      </c>
      <c r="G8" s="37">
        <v>10</v>
      </c>
      <c r="H8" s="50">
        <v>5523.7</v>
      </c>
      <c r="I8" s="37" t="s">
        <v>18</v>
      </c>
      <c r="J8" s="37">
        <v>701.63</v>
      </c>
      <c r="K8" s="37">
        <v>2.2999999999999998</v>
      </c>
      <c r="L8" s="39">
        <f>H8/29</f>
        <v>190.47241379310344</v>
      </c>
      <c r="M8" s="37">
        <v>12705</v>
      </c>
      <c r="N8" s="37">
        <v>1086.4000000000001</v>
      </c>
      <c r="O8" s="3">
        <v>2497</v>
      </c>
      <c r="P8" s="37">
        <v>3426</v>
      </c>
      <c r="Q8" s="37">
        <v>619</v>
      </c>
      <c r="R8" s="4" t="s">
        <v>82</v>
      </c>
    </row>
    <row r="9" spans="1:18" x14ac:dyDescent="0.25">
      <c r="A9" s="55"/>
      <c r="B9" s="38"/>
      <c r="C9" s="38"/>
      <c r="D9" s="38"/>
      <c r="E9" s="38"/>
      <c r="F9" s="38"/>
      <c r="G9" s="38"/>
      <c r="H9" s="52"/>
      <c r="I9" s="38"/>
      <c r="J9" s="38"/>
      <c r="K9" s="38"/>
      <c r="L9" s="40"/>
      <c r="M9" s="38"/>
      <c r="N9" s="38"/>
      <c r="O9" s="3">
        <v>2153</v>
      </c>
      <c r="P9" s="38"/>
      <c r="Q9" s="38"/>
      <c r="R9" s="4" t="s">
        <v>36</v>
      </c>
    </row>
    <row r="10" spans="1:18" x14ac:dyDescent="0.25">
      <c r="A10" s="55"/>
      <c r="B10" s="37">
        <v>7</v>
      </c>
      <c r="C10" s="37">
        <v>6</v>
      </c>
      <c r="D10" s="37" t="s">
        <v>64</v>
      </c>
      <c r="E10" s="37" t="s">
        <v>14</v>
      </c>
      <c r="F10" s="37">
        <v>2015</v>
      </c>
      <c r="G10" s="37">
        <v>10</v>
      </c>
      <c r="H10" s="50">
        <v>4968.8</v>
      </c>
      <c r="I10" s="37" t="s">
        <v>18</v>
      </c>
      <c r="J10" s="37">
        <v>581.12</v>
      </c>
      <c r="K10" s="37">
        <v>2.2999999999999998</v>
      </c>
      <c r="L10" s="39">
        <f>H10/29</f>
        <v>171.33793103448278</v>
      </c>
      <c r="M10" s="37">
        <v>18955</v>
      </c>
      <c r="N10" s="37">
        <v>1022.8</v>
      </c>
      <c r="O10" s="3">
        <v>1922</v>
      </c>
      <c r="P10" s="37">
        <v>4176</v>
      </c>
      <c r="Q10" s="37" t="s">
        <v>18</v>
      </c>
      <c r="R10" s="4" t="s">
        <v>83</v>
      </c>
    </row>
    <row r="11" spans="1:18" x14ac:dyDescent="0.25">
      <c r="A11" s="55"/>
      <c r="B11" s="38"/>
      <c r="C11" s="38"/>
      <c r="D11" s="38"/>
      <c r="E11" s="38"/>
      <c r="F11" s="38"/>
      <c r="G11" s="38"/>
      <c r="H11" s="52"/>
      <c r="I11" s="38"/>
      <c r="J11" s="38"/>
      <c r="K11" s="38"/>
      <c r="L11" s="40"/>
      <c r="M11" s="38"/>
      <c r="N11" s="38"/>
      <c r="O11" s="4">
        <v>1482</v>
      </c>
      <c r="P11" s="38"/>
      <c r="Q11" s="38"/>
      <c r="R11" s="4" t="s">
        <v>84</v>
      </c>
    </row>
    <row r="12" spans="1:18" x14ac:dyDescent="0.25">
      <c r="A12" s="55"/>
      <c r="B12" s="3">
        <v>10</v>
      </c>
      <c r="C12" s="3">
        <v>11</v>
      </c>
      <c r="D12" s="3" t="s">
        <v>65</v>
      </c>
      <c r="E12" s="3" t="s">
        <v>14</v>
      </c>
      <c r="F12" s="3">
        <v>2013</v>
      </c>
      <c r="G12" s="3">
        <v>9</v>
      </c>
      <c r="H12" s="7">
        <v>1844.2</v>
      </c>
      <c r="I12" s="3" t="s">
        <v>18</v>
      </c>
      <c r="J12" s="3">
        <v>265.39999999999998</v>
      </c>
      <c r="K12" s="3">
        <v>2.2999999999999998</v>
      </c>
      <c r="L12" s="9">
        <f>H12/29</f>
        <v>63.593103448275862</v>
      </c>
      <c r="M12" s="3">
        <v>4242</v>
      </c>
      <c r="N12" s="3">
        <v>347.6</v>
      </c>
      <c r="O12" s="3">
        <v>1419</v>
      </c>
      <c r="P12" s="3">
        <v>1712</v>
      </c>
      <c r="Q12" s="3" t="s">
        <v>18</v>
      </c>
      <c r="R12" s="4" t="s">
        <v>19</v>
      </c>
    </row>
    <row r="13" spans="1:18" x14ac:dyDescent="0.25">
      <c r="A13" s="55"/>
      <c r="B13" s="37">
        <v>14</v>
      </c>
      <c r="C13" s="37">
        <v>13</v>
      </c>
      <c r="D13" s="37" t="s">
        <v>66</v>
      </c>
      <c r="E13" s="37" t="s">
        <v>14</v>
      </c>
      <c r="F13" s="37" t="s">
        <v>18</v>
      </c>
      <c r="G13" s="37">
        <v>10</v>
      </c>
      <c r="H13" s="50">
        <v>16100</v>
      </c>
      <c r="I13" s="37" t="s">
        <v>18</v>
      </c>
      <c r="J13" s="37">
        <v>2300</v>
      </c>
      <c r="K13" s="37" t="s">
        <v>18</v>
      </c>
      <c r="L13" s="39">
        <f>H13/29</f>
        <v>555.17241379310349</v>
      </c>
      <c r="M13" s="37" t="s">
        <v>18</v>
      </c>
      <c r="N13" s="37" t="s">
        <v>18</v>
      </c>
      <c r="O13" s="3">
        <v>4469</v>
      </c>
      <c r="P13" s="37">
        <v>9202</v>
      </c>
      <c r="Q13" s="37">
        <v>1089</v>
      </c>
      <c r="R13" s="4" t="s">
        <v>85</v>
      </c>
    </row>
    <row r="14" spans="1:18" x14ac:dyDescent="0.25">
      <c r="A14" s="55"/>
      <c r="B14" s="38"/>
      <c r="C14" s="38"/>
      <c r="D14" s="38"/>
      <c r="E14" s="38"/>
      <c r="F14" s="38"/>
      <c r="G14" s="38"/>
      <c r="H14" s="52"/>
      <c r="I14" s="38"/>
      <c r="J14" s="38"/>
      <c r="K14" s="38"/>
      <c r="L14" s="40"/>
      <c r="M14" s="38"/>
      <c r="N14" s="38"/>
      <c r="O14" s="4">
        <v>5176</v>
      </c>
      <c r="P14" s="38"/>
      <c r="Q14" s="38"/>
      <c r="R14" s="4" t="s">
        <v>86</v>
      </c>
    </row>
    <row r="15" spans="1:18" x14ac:dyDescent="0.25">
      <c r="A15" s="55"/>
      <c r="B15" s="3">
        <v>17</v>
      </c>
      <c r="C15" s="3">
        <v>15</v>
      </c>
      <c r="D15" s="3" t="s">
        <v>20</v>
      </c>
      <c r="E15" s="3" t="s">
        <v>14</v>
      </c>
      <c r="F15" s="3" t="s">
        <v>75</v>
      </c>
      <c r="G15" s="3">
        <v>13</v>
      </c>
      <c r="H15" s="7">
        <v>3930.7</v>
      </c>
      <c r="I15" s="3">
        <v>1024.3</v>
      </c>
      <c r="J15" s="3">
        <v>1014.26</v>
      </c>
      <c r="K15" s="3" t="s">
        <v>18</v>
      </c>
      <c r="L15" s="9">
        <f>H15/40</f>
        <v>98.267499999999998</v>
      </c>
      <c r="M15" s="3"/>
      <c r="N15" s="3" t="s">
        <v>21</v>
      </c>
      <c r="O15" s="3">
        <v>1957</v>
      </c>
      <c r="P15" s="3">
        <v>1957</v>
      </c>
      <c r="Q15" s="3" t="s">
        <v>22</v>
      </c>
      <c r="R15" s="4" t="s">
        <v>77</v>
      </c>
    </row>
    <row r="16" spans="1:18" x14ac:dyDescent="0.25">
      <c r="A16" s="55"/>
      <c r="B16" s="37">
        <v>16</v>
      </c>
      <c r="C16" s="37">
        <v>14</v>
      </c>
      <c r="D16" s="37" t="s">
        <v>67</v>
      </c>
      <c r="E16" s="37" t="s">
        <v>14</v>
      </c>
      <c r="F16" s="37">
        <v>2014</v>
      </c>
      <c r="G16" s="37">
        <v>10</v>
      </c>
      <c r="H16" s="50">
        <v>5632.3</v>
      </c>
      <c r="I16" s="37" t="s">
        <v>18</v>
      </c>
      <c r="J16" s="37">
        <v>1558</v>
      </c>
      <c r="K16" s="37">
        <v>2.2999999999999998</v>
      </c>
      <c r="L16" s="39">
        <f>H16/29</f>
        <v>194.21724137931034</v>
      </c>
      <c r="M16" s="37">
        <v>18955</v>
      </c>
      <c r="N16" s="37" t="s">
        <v>18</v>
      </c>
      <c r="O16" s="3">
        <v>2452</v>
      </c>
      <c r="P16" s="37">
        <v>5034</v>
      </c>
      <c r="Q16" s="37">
        <v>1545</v>
      </c>
      <c r="R16" s="4" t="s">
        <v>87</v>
      </c>
    </row>
    <row r="17" spans="1:18" x14ac:dyDescent="0.25">
      <c r="A17" s="55"/>
      <c r="B17" s="49"/>
      <c r="C17" s="49"/>
      <c r="D17" s="49"/>
      <c r="E17" s="49"/>
      <c r="F17" s="49"/>
      <c r="G17" s="49"/>
      <c r="H17" s="51"/>
      <c r="I17" s="49"/>
      <c r="J17" s="49"/>
      <c r="K17" s="49"/>
      <c r="L17" s="53"/>
      <c r="M17" s="49"/>
      <c r="N17" s="49"/>
      <c r="O17" s="3">
        <v>2792</v>
      </c>
      <c r="P17" s="49"/>
      <c r="Q17" s="49"/>
      <c r="R17" s="4" t="s">
        <v>88</v>
      </c>
    </row>
    <row r="18" spans="1:18" x14ac:dyDescent="0.25">
      <c r="A18" s="55"/>
      <c r="B18" s="38"/>
      <c r="C18" s="38"/>
      <c r="D18" s="38"/>
      <c r="E18" s="38"/>
      <c r="F18" s="38"/>
      <c r="G18" s="38"/>
      <c r="H18" s="52"/>
      <c r="I18" s="38"/>
      <c r="J18" s="38"/>
      <c r="K18" s="38"/>
      <c r="L18" s="40"/>
      <c r="M18" s="38"/>
      <c r="N18" s="38"/>
      <c r="O18" s="4">
        <v>4501</v>
      </c>
      <c r="P18" s="38"/>
      <c r="Q18" s="38"/>
      <c r="R18" s="4" t="s">
        <v>23</v>
      </c>
    </row>
    <row r="19" spans="1:18" x14ac:dyDescent="0.25">
      <c r="A19" s="55"/>
      <c r="B19" s="4">
        <v>18</v>
      </c>
      <c r="C19" s="4">
        <v>17</v>
      </c>
      <c r="D19" s="4" t="s">
        <v>68</v>
      </c>
      <c r="E19" s="4" t="s">
        <v>14</v>
      </c>
      <c r="F19" s="4">
        <v>2006</v>
      </c>
      <c r="G19" s="4">
        <v>10</v>
      </c>
      <c r="H19" s="8">
        <v>8387</v>
      </c>
      <c r="I19" s="4" t="s">
        <v>18</v>
      </c>
      <c r="J19" s="4">
        <v>1025.5999999999999</v>
      </c>
      <c r="K19" s="4">
        <v>2.2999999999999998</v>
      </c>
      <c r="L19" s="10">
        <f>H19/29</f>
        <v>289.20689655172413</v>
      </c>
      <c r="M19" s="4">
        <v>19290</v>
      </c>
      <c r="N19" s="4">
        <v>10256</v>
      </c>
      <c r="O19" s="4">
        <v>8016</v>
      </c>
      <c r="P19" s="4">
        <v>5287</v>
      </c>
      <c r="Q19" s="4" t="s">
        <v>18</v>
      </c>
      <c r="R19" s="4" t="s">
        <v>23</v>
      </c>
    </row>
    <row r="20" spans="1:18" x14ac:dyDescent="0.25">
      <c r="A20" s="55"/>
      <c r="B20" s="4">
        <v>2</v>
      </c>
      <c r="C20" s="4">
        <v>21</v>
      </c>
      <c r="D20" s="4" t="s">
        <v>24</v>
      </c>
      <c r="E20" s="4" t="s">
        <v>14</v>
      </c>
      <c r="F20" s="4" t="s">
        <v>25</v>
      </c>
      <c r="G20" s="4">
        <v>10</v>
      </c>
      <c r="H20" s="8">
        <v>8722.7999999999993</v>
      </c>
      <c r="I20" s="4" t="s">
        <v>18</v>
      </c>
      <c r="J20" s="4">
        <v>1255.8599999999999</v>
      </c>
      <c r="K20" s="4">
        <v>2.2999999999999998</v>
      </c>
      <c r="L20" s="10">
        <f>H20/29</f>
        <v>300.78620689655168</v>
      </c>
      <c r="M20" s="4">
        <v>20062</v>
      </c>
      <c r="N20" s="4" t="s">
        <v>18</v>
      </c>
      <c r="O20" s="4" t="s">
        <v>18</v>
      </c>
      <c r="P20" s="4">
        <v>4384</v>
      </c>
      <c r="Q20" s="4" t="s">
        <v>18</v>
      </c>
      <c r="R20" s="4" t="s">
        <v>18</v>
      </c>
    </row>
    <row r="21" spans="1:18" x14ac:dyDescent="0.25">
      <c r="A21" s="55"/>
      <c r="B21" s="54" t="s">
        <v>26</v>
      </c>
      <c r="C21" s="54"/>
      <c r="D21" s="54"/>
      <c r="E21" s="54"/>
      <c r="F21" s="26"/>
      <c r="G21" s="26"/>
      <c r="H21" s="27">
        <f>SUM(H5:H20)</f>
        <v>70329.3</v>
      </c>
      <c r="I21" s="28">
        <f>I15</f>
        <v>1024.3</v>
      </c>
      <c r="J21" s="28">
        <f>SUM(J5:J20)</f>
        <v>10699.660000000002</v>
      </c>
      <c r="K21" s="26"/>
      <c r="L21" s="29">
        <f>SUM(L5:L20)</f>
        <v>2387.8743965517242</v>
      </c>
      <c r="M21" s="28">
        <v>128231</v>
      </c>
      <c r="N21" s="28">
        <v>14471</v>
      </c>
      <c r="O21" s="28">
        <f>SUM(O5:O20)</f>
        <v>48249</v>
      </c>
      <c r="P21" s="28">
        <f>SUM(P5:P20)</f>
        <v>42674</v>
      </c>
      <c r="Q21" s="28">
        <f>SUM(Q5:Q20)</f>
        <v>3944</v>
      </c>
      <c r="R21" s="26"/>
    </row>
    <row r="22" spans="1:18" x14ac:dyDescent="0.25">
      <c r="A22" s="70" t="s">
        <v>53</v>
      </c>
      <c r="B22" s="67">
        <v>4</v>
      </c>
      <c r="C22" s="67">
        <v>4</v>
      </c>
      <c r="D22" s="67" t="s">
        <v>69</v>
      </c>
      <c r="E22" s="67" t="s">
        <v>27</v>
      </c>
      <c r="F22" s="67" t="s">
        <v>18</v>
      </c>
      <c r="G22" s="67">
        <v>4</v>
      </c>
      <c r="H22" s="67" t="s">
        <v>18</v>
      </c>
      <c r="I22" s="67" t="s">
        <v>18</v>
      </c>
      <c r="J22" s="67">
        <v>589</v>
      </c>
      <c r="K22" s="67" t="s">
        <v>18</v>
      </c>
      <c r="L22" s="67" t="s">
        <v>18</v>
      </c>
      <c r="M22" s="67" t="s">
        <v>18</v>
      </c>
      <c r="N22" s="67" t="s">
        <v>18</v>
      </c>
      <c r="O22" s="4">
        <v>1525</v>
      </c>
      <c r="P22" s="67">
        <v>1512</v>
      </c>
      <c r="Q22" s="67" t="s">
        <v>18</v>
      </c>
      <c r="R22" s="4" t="s">
        <v>79</v>
      </c>
    </row>
    <row r="23" spans="1:18" x14ac:dyDescent="0.25">
      <c r="A23" s="70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4">
        <v>180</v>
      </c>
      <c r="P23" s="68"/>
      <c r="Q23" s="68"/>
      <c r="R23" s="4" t="s">
        <v>80</v>
      </c>
    </row>
    <row r="24" spans="1:18" x14ac:dyDescent="0.25">
      <c r="A24" s="70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4">
        <v>30</v>
      </c>
      <c r="P24" s="69"/>
      <c r="Q24" s="69"/>
      <c r="R24" s="4" t="s">
        <v>81</v>
      </c>
    </row>
    <row r="25" spans="1:18" ht="36" x14ac:dyDescent="0.25">
      <c r="A25" s="70"/>
      <c r="B25" s="4">
        <v>12</v>
      </c>
      <c r="C25" s="4">
        <v>12</v>
      </c>
      <c r="D25" s="4" t="s">
        <v>70</v>
      </c>
      <c r="E25" s="4" t="s">
        <v>90</v>
      </c>
      <c r="F25" s="4" t="s">
        <v>18</v>
      </c>
      <c r="G25" s="4">
        <v>3</v>
      </c>
      <c r="H25" s="4" t="s">
        <v>18</v>
      </c>
      <c r="I25" s="4" t="s">
        <v>18</v>
      </c>
      <c r="J25" s="4">
        <v>697</v>
      </c>
      <c r="K25" s="4" t="s">
        <v>18</v>
      </c>
      <c r="L25" s="4" t="s">
        <v>18</v>
      </c>
      <c r="M25" s="4" t="s">
        <v>18</v>
      </c>
      <c r="N25" s="4" t="s">
        <v>18</v>
      </c>
      <c r="O25" s="4" t="s">
        <v>28</v>
      </c>
      <c r="P25" s="4">
        <v>1551</v>
      </c>
      <c r="Q25" s="4" t="s">
        <v>18</v>
      </c>
      <c r="R25" s="4" t="s">
        <v>29</v>
      </c>
    </row>
    <row r="26" spans="1:18" ht="36" x14ac:dyDescent="0.25">
      <c r="A26" s="70"/>
      <c r="B26" s="4">
        <v>19</v>
      </c>
      <c r="C26" s="4">
        <v>16</v>
      </c>
      <c r="D26" s="4" t="s">
        <v>71</v>
      </c>
      <c r="E26" s="4" t="s">
        <v>89</v>
      </c>
      <c r="F26" s="4" t="s">
        <v>18</v>
      </c>
      <c r="G26" s="4" t="s">
        <v>18</v>
      </c>
      <c r="H26" s="4" t="s">
        <v>18</v>
      </c>
      <c r="I26" s="4" t="s">
        <v>18</v>
      </c>
      <c r="J26" s="4" t="s">
        <v>18</v>
      </c>
      <c r="K26" s="4" t="s">
        <v>18</v>
      </c>
      <c r="L26" s="4" t="s">
        <v>18</v>
      </c>
      <c r="M26" s="4" t="s">
        <v>18</v>
      </c>
      <c r="N26" s="4" t="s">
        <v>18</v>
      </c>
      <c r="O26" s="4" t="s">
        <v>18</v>
      </c>
      <c r="P26" s="4">
        <v>1980</v>
      </c>
      <c r="Q26" s="4" t="s">
        <v>18</v>
      </c>
      <c r="R26" s="4" t="s">
        <v>30</v>
      </c>
    </row>
    <row r="27" spans="1:18" ht="29.25" customHeight="1" x14ac:dyDescent="0.25">
      <c r="A27" s="70"/>
      <c r="B27" s="46" t="s">
        <v>72</v>
      </c>
      <c r="C27" s="46"/>
      <c r="D27" s="46"/>
      <c r="E27" s="46"/>
      <c r="F27" s="12"/>
      <c r="G27" s="12"/>
      <c r="H27" s="13">
        <v>0</v>
      </c>
      <c r="I27" s="13">
        <v>0</v>
      </c>
      <c r="J27" s="13">
        <v>1286</v>
      </c>
      <c r="K27" s="12"/>
      <c r="L27" s="13">
        <v>0</v>
      </c>
      <c r="M27" s="13">
        <v>0</v>
      </c>
      <c r="N27" s="13">
        <v>0</v>
      </c>
      <c r="O27" s="13">
        <f>SUM(O22:O26)</f>
        <v>1735</v>
      </c>
      <c r="P27" s="13">
        <f>SUM(P22:P26)</f>
        <v>5043</v>
      </c>
      <c r="Q27" s="13">
        <v>0</v>
      </c>
      <c r="R27" s="12"/>
    </row>
    <row r="28" spans="1:18" x14ac:dyDescent="0.25">
      <c r="A28" s="47" t="s">
        <v>54</v>
      </c>
      <c r="B28" s="4">
        <v>5</v>
      </c>
      <c r="C28" s="4" t="s">
        <v>18</v>
      </c>
      <c r="D28" s="4" t="s">
        <v>18</v>
      </c>
      <c r="E28" s="4" t="s">
        <v>31</v>
      </c>
      <c r="F28" s="4" t="s">
        <v>18</v>
      </c>
      <c r="G28" s="4" t="s">
        <v>18</v>
      </c>
      <c r="H28" s="4" t="s">
        <v>18</v>
      </c>
      <c r="I28" s="4" t="s">
        <v>18</v>
      </c>
      <c r="J28" s="4" t="s">
        <v>18</v>
      </c>
      <c r="K28" s="4" t="s">
        <v>18</v>
      </c>
      <c r="L28" s="4" t="s">
        <v>18</v>
      </c>
      <c r="M28" s="4" t="s">
        <v>18</v>
      </c>
      <c r="N28" s="4" t="s">
        <v>18</v>
      </c>
      <c r="O28" s="4" t="s">
        <v>18</v>
      </c>
      <c r="P28" s="4">
        <v>501</v>
      </c>
      <c r="Q28" s="4" t="s">
        <v>18</v>
      </c>
      <c r="R28" s="4" t="s">
        <v>18</v>
      </c>
    </row>
    <row r="29" spans="1:18" x14ac:dyDescent="0.25">
      <c r="A29" s="47"/>
      <c r="B29" s="4">
        <v>13</v>
      </c>
      <c r="C29" s="4" t="s">
        <v>18</v>
      </c>
      <c r="D29" s="4" t="s">
        <v>18</v>
      </c>
      <c r="E29" s="4" t="s">
        <v>31</v>
      </c>
      <c r="F29" s="4" t="s">
        <v>18</v>
      </c>
      <c r="G29" s="4" t="s">
        <v>18</v>
      </c>
      <c r="H29" s="4" t="s">
        <v>18</v>
      </c>
      <c r="I29" s="4" t="s">
        <v>18</v>
      </c>
      <c r="J29" s="4" t="s">
        <v>18</v>
      </c>
      <c r="K29" s="4" t="s">
        <v>18</v>
      </c>
      <c r="L29" s="4" t="s">
        <v>18</v>
      </c>
      <c r="M29" s="4" t="s">
        <v>18</v>
      </c>
      <c r="N29" s="4" t="s">
        <v>18</v>
      </c>
      <c r="O29" s="4" t="s">
        <v>18</v>
      </c>
      <c r="P29" s="4">
        <v>220</v>
      </c>
      <c r="Q29" s="4" t="s">
        <v>18</v>
      </c>
      <c r="R29" s="48" t="s">
        <v>32</v>
      </c>
    </row>
    <row r="30" spans="1:18" ht="24" x14ac:dyDescent="0.25">
      <c r="A30" s="47"/>
      <c r="B30" s="4">
        <v>21</v>
      </c>
      <c r="C30" s="4" t="s">
        <v>18</v>
      </c>
      <c r="D30" s="4" t="s">
        <v>24</v>
      </c>
      <c r="E30" s="4" t="s">
        <v>33</v>
      </c>
      <c r="F30" s="6" t="s">
        <v>18</v>
      </c>
      <c r="G30" s="6" t="s">
        <v>18</v>
      </c>
      <c r="H30" s="6" t="s">
        <v>18</v>
      </c>
      <c r="I30" s="6" t="s">
        <v>18</v>
      </c>
      <c r="J30" s="6" t="s">
        <v>18</v>
      </c>
      <c r="K30" s="6" t="s">
        <v>18</v>
      </c>
      <c r="L30" s="6" t="s">
        <v>18</v>
      </c>
      <c r="M30" s="6" t="s">
        <v>18</v>
      </c>
      <c r="N30" s="6" t="s">
        <v>18</v>
      </c>
      <c r="O30" s="4">
        <v>4501</v>
      </c>
      <c r="P30" s="4">
        <v>246</v>
      </c>
      <c r="Q30" s="4">
        <v>246</v>
      </c>
      <c r="R30" s="48"/>
    </row>
    <row r="31" spans="1:18" ht="24" x14ac:dyDescent="0.25">
      <c r="A31" s="47"/>
      <c r="B31" s="4">
        <v>22</v>
      </c>
      <c r="C31" s="4" t="s">
        <v>18</v>
      </c>
      <c r="D31" s="4" t="s">
        <v>24</v>
      </c>
      <c r="E31" s="4" t="s">
        <v>33</v>
      </c>
      <c r="F31" s="6" t="s">
        <v>18</v>
      </c>
      <c r="G31" s="6" t="s">
        <v>18</v>
      </c>
      <c r="H31" s="6" t="s">
        <v>18</v>
      </c>
      <c r="I31" s="6" t="s">
        <v>18</v>
      </c>
      <c r="J31" s="6" t="s">
        <v>18</v>
      </c>
      <c r="K31" s="6" t="s">
        <v>18</v>
      </c>
      <c r="L31" s="6" t="s">
        <v>18</v>
      </c>
      <c r="M31" s="6" t="s">
        <v>18</v>
      </c>
      <c r="N31" s="6" t="s">
        <v>18</v>
      </c>
      <c r="O31" s="4">
        <v>2792</v>
      </c>
      <c r="P31" s="4">
        <v>440</v>
      </c>
      <c r="Q31" s="4">
        <v>440</v>
      </c>
      <c r="R31" s="4" t="s">
        <v>34</v>
      </c>
    </row>
    <row r="32" spans="1:18" ht="24" x14ac:dyDescent="0.25">
      <c r="A32" s="47"/>
      <c r="B32" s="4">
        <v>23</v>
      </c>
      <c r="C32" s="4" t="s">
        <v>18</v>
      </c>
      <c r="D32" s="4" t="s">
        <v>24</v>
      </c>
      <c r="E32" s="4" t="s">
        <v>33</v>
      </c>
      <c r="F32" s="6" t="s">
        <v>18</v>
      </c>
      <c r="G32" s="6" t="s">
        <v>18</v>
      </c>
      <c r="H32" s="6" t="s">
        <v>18</v>
      </c>
      <c r="I32" s="6" t="s">
        <v>18</v>
      </c>
      <c r="J32" s="6" t="s">
        <v>18</v>
      </c>
      <c r="K32" s="6" t="s">
        <v>18</v>
      </c>
      <c r="L32" s="6" t="s">
        <v>18</v>
      </c>
      <c r="M32" s="6" t="s">
        <v>18</v>
      </c>
      <c r="N32" s="6" t="s">
        <v>18</v>
      </c>
      <c r="O32" s="4">
        <v>256</v>
      </c>
      <c r="P32" s="4">
        <v>254</v>
      </c>
      <c r="Q32" s="4">
        <v>254</v>
      </c>
      <c r="R32" s="4" t="s">
        <v>35</v>
      </c>
    </row>
    <row r="33" spans="1:18" ht="24" x14ac:dyDescent="0.25">
      <c r="A33" s="47"/>
      <c r="B33" s="4">
        <v>24</v>
      </c>
      <c r="C33" s="4" t="s">
        <v>18</v>
      </c>
      <c r="D33" s="4" t="s">
        <v>24</v>
      </c>
      <c r="E33" s="4" t="s">
        <v>33</v>
      </c>
      <c r="F33" s="6" t="s">
        <v>18</v>
      </c>
      <c r="G33" s="6" t="s">
        <v>18</v>
      </c>
      <c r="H33" s="6" t="s">
        <v>18</v>
      </c>
      <c r="I33" s="6" t="s">
        <v>18</v>
      </c>
      <c r="J33" s="6" t="s">
        <v>18</v>
      </c>
      <c r="K33" s="6" t="s">
        <v>18</v>
      </c>
      <c r="L33" s="6" t="s">
        <v>18</v>
      </c>
      <c r="M33" s="6" t="s">
        <v>18</v>
      </c>
      <c r="N33" s="6" t="s">
        <v>18</v>
      </c>
      <c r="O33" s="4">
        <v>2153</v>
      </c>
      <c r="P33" s="4">
        <v>833</v>
      </c>
      <c r="Q33" s="4">
        <v>833</v>
      </c>
      <c r="R33" s="4" t="s">
        <v>36</v>
      </c>
    </row>
    <row r="34" spans="1:18" ht="24" x14ac:dyDescent="0.25">
      <c r="A34" s="47"/>
      <c r="B34" s="4">
        <v>25</v>
      </c>
      <c r="C34" s="4" t="s">
        <v>18</v>
      </c>
      <c r="D34" s="4" t="s">
        <v>24</v>
      </c>
      <c r="E34" s="4" t="s">
        <v>33</v>
      </c>
      <c r="F34" s="6" t="s">
        <v>18</v>
      </c>
      <c r="G34" s="6" t="s">
        <v>18</v>
      </c>
      <c r="H34" s="6" t="s">
        <v>18</v>
      </c>
      <c r="I34" s="6" t="s">
        <v>18</v>
      </c>
      <c r="J34" s="6" t="s">
        <v>18</v>
      </c>
      <c r="K34" s="6" t="s">
        <v>18</v>
      </c>
      <c r="L34" s="6" t="s">
        <v>18</v>
      </c>
      <c r="M34" s="6" t="s">
        <v>18</v>
      </c>
      <c r="N34" s="6" t="s">
        <v>18</v>
      </c>
      <c r="O34" s="4">
        <v>2497</v>
      </c>
      <c r="P34" s="4">
        <v>25</v>
      </c>
      <c r="Q34" s="4">
        <v>25</v>
      </c>
      <c r="R34" s="4" t="s">
        <v>37</v>
      </c>
    </row>
    <row r="35" spans="1:18" ht="24" x14ac:dyDescent="0.25">
      <c r="A35" s="47"/>
      <c r="B35" s="4">
        <v>26</v>
      </c>
      <c r="C35" s="4" t="s">
        <v>18</v>
      </c>
      <c r="D35" s="4" t="s">
        <v>24</v>
      </c>
      <c r="E35" s="4" t="s">
        <v>33</v>
      </c>
      <c r="F35" s="6" t="s">
        <v>18</v>
      </c>
      <c r="G35" s="6" t="s">
        <v>18</v>
      </c>
      <c r="H35" s="6" t="s">
        <v>18</v>
      </c>
      <c r="I35" s="6" t="s">
        <v>18</v>
      </c>
      <c r="J35" s="6" t="s">
        <v>18</v>
      </c>
      <c r="K35" s="6" t="s">
        <v>18</v>
      </c>
      <c r="L35" s="6" t="s">
        <v>18</v>
      </c>
      <c r="M35" s="6" t="s">
        <v>18</v>
      </c>
      <c r="N35" s="6" t="s">
        <v>18</v>
      </c>
      <c r="O35" s="4">
        <v>30</v>
      </c>
      <c r="P35" s="4">
        <v>22</v>
      </c>
      <c r="Q35" s="4">
        <v>22</v>
      </c>
      <c r="R35" s="4" t="s">
        <v>38</v>
      </c>
    </row>
    <row r="36" spans="1:18" ht="24" x14ac:dyDescent="0.25">
      <c r="A36" s="47"/>
      <c r="B36" s="4">
        <v>27</v>
      </c>
      <c r="C36" s="4" t="s">
        <v>18</v>
      </c>
      <c r="D36" s="4" t="s">
        <v>24</v>
      </c>
      <c r="E36" s="4" t="s">
        <v>33</v>
      </c>
      <c r="F36" s="6" t="s">
        <v>18</v>
      </c>
      <c r="G36" s="6" t="s">
        <v>18</v>
      </c>
      <c r="H36" s="6" t="s">
        <v>18</v>
      </c>
      <c r="I36" s="6" t="s">
        <v>18</v>
      </c>
      <c r="J36" s="6" t="s">
        <v>18</v>
      </c>
      <c r="K36" s="6" t="s">
        <v>18</v>
      </c>
      <c r="L36" s="6" t="s">
        <v>18</v>
      </c>
      <c r="M36" s="6" t="s">
        <v>18</v>
      </c>
      <c r="N36" s="6" t="s">
        <v>18</v>
      </c>
      <c r="O36" s="4">
        <v>1525</v>
      </c>
      <c r="P36" s="4">
        <v>304</v>
      </c>
      <c r="Q36" s="4">
        <v>304</v>
      </c>
      <c r="R36" s="4" t="s">
        <v>39</v>
      </c>
    </row>
    <row r="37" spans="1:18" ht="24" x14ac:dyDescent="0.25">
      <c r="A37" s="47"/>
      <c r="B37" s="4">
        <v>28</v>
      </c>
      <c r="C37" s="4" t="s">
        <v>18</v>
      </c>
      <c r="D37" s="4" t="s">
        <v>24</v>
      </c>
      <c r="E37" s="4" t="s">
        <v>33</v>
      </c>
      <c r="F37" s="6" t="s">
        <v>18</v>
      </c>
      <c r="G37" s="6" t="s">
        <v>18</v>
      </c>
      <c r="H37" s="6" t="s">
        <v>18</v>
      </c>
      <c r="I37" s="6" t="s">
        <v>18</v>
      </c>
      <c r="J37" s="6" t="s">
        <v>18</v>
      </c>
      <c r="K37" s="6" t="s">
        <v>18</v>
      </c>
      <c r="L37" s="6" t="s">
        <v>18</v>
      </c>
      <c r="M37" s="6" t="s">
        <v>18</v>
      </c>
      <c r="N37" s="6" t="s">
        <v>18</v>
      </c>
      <c r="O37" s="4">
        <v>8160</v>
      </c>
      <c r="P37" s="4">
        <v>3170</v>
      </c>
      <c r="Q37" s="4">
        <v>3170</v>
      </c>
      <c r="R37" s="4" t="s">
        <v>40</v>
      </c>
    </row>
    <row r="38" spans="1:18" x14ac:dyDescent="0.25">
      <c r="A38" s="47"/>
      <c r="B38" s="42" t="s">
        <v>41</v>
      </c>
      <c r="C38" s="42"/>
      <c r="D38" s="42"/>
      <c r="E38" s="42"/>
      <c r="F38" s="14"/>
      <c r="G38" s="14"/>
      <c r="H38" s="15">
        <v>0</v>
      </c>
      <c r="I38" s="15">
        <v>0</v>
      </c>
      <c r="J38" s="15">
        <v>0</v>
      </c>
      <c r="K38" s="14"/>
      <c r="L38" s="15">
        <v>0</v>
      </c>
      <c r="M38" s="15">
        <v>0</v>
      </c>
      <c r="N38" s="15">
        <v>0</v>
      </c>
      <c r="O38" s="15">
        <f>SUM(O28:O37)</f>
        <v>21914</v>
      </c>
      <c r="P38" s="15">
        <f>SUM(P28:P37)</f>
        <v>6015</v>
      </c>
      <c r="Q38" s="15">
        <f>SUM(Q28:Q37)</f>
        <v>5294</v>
      </c>
      <c r="R38" s="14"/>
    </row>
    <row r="39" spans="1:18" x14ac:dyDescent="0.25">
      <c r="A39" s="43" t="s">
        <v>55</v>
      </c>
      <c r="B39" s="4">
        <v>8</v>
      </c>
      <c r="C39" s="4">
        <v>22</v>
      </c>
      <c r="D39" s="4" t="s">
        <v>18</v>
      </c>
      <c r="E39" s="4" t="s">
        <v>42</v>
      </c>
      <c r="F39" s="4" t="s">
        <v>18</v>
      </c>
      <c r="G39" s="4">
        <v>2</v>
      </c>
      <c r="H39" s="4" t="s">
        <v>18</v>
      </c>
      <c r="I39" s="4" t="s">
        <v>18</v>
      </c>
      <c r="J39" s="4">
        <v>827</v>
      </c>
      <c r="K39" s="4" t="s">
        <v>18</v>
      </c>
      <c r="L39" s="4" t="s">
        <v>18</v>
      </c>
      <c r="M39" s="4" t="s">
        <v>18</v>
      </c>
      <c r="N39" s="4" t="s">
        <v>18</v>
      </c>
      <c r="O39" s="4">
        <v>4515</v>
      </c>
      <c r="P39" s="4">
        <v>4650</v>
      </c>
      <c r="Q39" s="4" t="s">
        <v>18</v>
      </c>
      <c r="R39" s="4" t="s">
        <v>43</v>
      </c>
    </row>
    <row r="40" spans="1:18" x14ac:dyDescent="0.25">
      <c r="A40" s="44"/>
      <c r="B40" s="45" t="s">
        <v>44</v>
      </c>
      <c r="C40" s="45"/>
      <c r="D40" s="45"/>
      <c r="E40" s="45"/>
      <c r="F40" s="16"/>
      <c r="G40" s="16"/>
      <c r="H40" s="17">
        <v>0</v>
      </c>
      <c r="I40" s="17">
        <v>0</v>
      </c>
      <c r="J40" s="17">
        <v>827</v>
      </c>
      <c r="K40" s="16"/>
      <c r="L40" s="17">
        <v>0</v>
      </c>
      <c r="M40" s="17">
        <v>0</v>
      </c>
      <c r="N40" s="17">
        <v>0</v>
      </c>
      <c r="O40" s="17">
        <f>O39</f>
        <v>4515</v>
      </c>
      <c r="P40" s="17">
        <v>4650</v>
      </c>
      <c r="Q40" s="17">
        <v>0</v>
      </c>
      <c r="R40" s="16"/>
    </row>
    <row r="41" spans="1:18" ht="24" x14ac:dyDescent="0.25">
      <c r="A41" s="62" t="s">
        <v>56</v>
      </c>
      <c r="B41" s="4">
        <v>11</v>
      </c>
      <c r="C41" s="4">
        <v>18</v>
      </c>
      <c r="D41" s="4" t="s">
        <v>24</v>
      </c>
      <c r="E41" s="4" t="s">
        <v>45</v>
      </c>
      <c r="F41" s="4" t="s">
        <v>18</v>
      </c>
      <c r="G41" s="4">
        <v>1</v>
      </c>
      <c r="H41" s="4" t="s">
        <v>18</v>
      </c>
      <c r="I41" s="4" t="s">
        <v>18</v>
      </c>
      <c r="J41" s="4">
        <v>93.5</v>
      </c>
      <c r="K41" s="4" t="s">
        <v>18</v>
      </c>
      <c r="L41" s="4" t="s">
        <v>18</v>
      </c>
      <c r="M41" s="4" t="s">
        <v>18</v>
      </c>
      <c r="N41" s="4" t="s">
        <v>18</v>
      </c>
      <c r="O41" s="4">
        <v>132</v>
      </c>
      <c r="P41" s="4">
        <v>132</v>
      </c>
      <c r="Q41" s="4" t="s">
        <v>18</v>
      </c>
      <c r="R41" s="4" t="s">
        <v>46</v>
      </c>
    </row>
    <row r="42" spans="1:18" ht="24" x14ac:dyDescent="0.25">
      <c r="A42" s="63"/>
      <c r="B42" s="4">
        <v>15</v>
      </c>
      <c r="C42" s="4">
        <v>19</v>
      </c>
      <c r="D42" s="4" t="s">
        <v>73</v>
      </c>
      <c r="E42" s="4" t="s">
        <v>47</v>
      </c>
      <c r="F42" s="4" t="s">
        <v>18</v>
      </c>
      <c r="G42" s="4">
        <v>1</v>
      </c>
      <c r="H42" s="4" t="s">
        <v>18</v>
      </c>
      <c r="I42" s="4" t="s">
        <v>18</v>
      </c>
      <c r="J42" s="4">
        <v>76.5</v>
      </c>
      <c r="K42" s="4" t="s">
        <v>18</v>
      </c>
      <c r="L42" s="4" t="s">
        <v>18</v>
      </c>
      <c r="M42" s="4" t="s">
        <v>18</v>
      </c>
      <c r="N42" s="4" t="s">
        <v>18</v>
      </c>
      <c r="O42" s="4">
        <v>104</v>
      </c>
      <c r="P42" s="4">
        <v>104</v>
      </c>
      <c r="Q42" s="4" t="s">
        <v>18</v>
      </c>
      <c r="R42" s="4" t="s">
        <v>48</v>
      </c>
    </row>
    <row r="43" spans="1:18" ht="24" x14ac:dyDescent="0.25">
      <c r="A43" s="63"/>
      <c r="B43" s="4">
        <v>20</v>
      </c>
      <c r="C43" s="4">
        <v>20</v>
      </c>
      <c r="D43" s="4" t="s">
        <v>74</v>
      </c>
      <c r="E43" s="4" t="s">
        <v>49</v>
      </c>
      <c r="F43" s="4" t="s">
        <v>18</v>
      </c>
      <c r="G43" s="4">
        <v>1</v>
      </c>
      <c r="H43" s="4" t="s">
        <v>18</v>
      </c>
      <c r="I43" s="4" t="s">
        <v>18</v>
      </c>
      <c r="J43" s="4">
        <v>79.7</v>
      </c>
      <c r="K43" s="4" t="s">
        <v>18</v>
      </c>
      <c r="L43" s="4" t="s">
        <v>18</v>
      </c>
      <c r="M43" s="4" t="s">
        <v>18</v>
      </c>
      <c r="N43" s="4" t="s">
        <v>18</v>
      </c>
      <c r="O43" s="4" t="s">
        <v>18</v>
      </c>
      <c r="P43" s="4">
        <v>80</v>
      </c>
      <c r="Q43" s="4" t="s">
        <v>18</v>
      </c>
      <c r="R43" s="4" t="s">
        <v>18</v>
      </c>
    </row>
    <row r="44" spans="1:18" x14ac:dyDescent="0.25">
      <c r="A44" s="64"/>
      <c r="B44" s="41" t="s">
        <v>50</v>
      </c>
      <c r="C44" s="41"/>
      <c r="D44" s="41"/>
      <c r="E44" s="41"/>
      <c r="F44" s="18"/>
      <c r="G44" s="18"/>
      <c r="H44" s="19">
        <v>0</v>
      </c>
      <c r="I44" s="19">
        <v>0</v>
      </c>
      <c r="J44" s="19">
        <v>249.7</v>
      </c>
      <c r="K44" s="19">
        <v>0</v>
      </c>
      <c r="L44" s="19">
        <v>0</v>
      </c>
      <c r="M44" s="19">
        <v>0</v>
      </c>
      <c r="N44" s="19">
        <v>0</v>
      </c>
      <c r="O44" s="19">
        <f>SUM(O41:O43)</f>
        <v>236</v>
      </c>
      <c r="P44" s="19">
        <v>316</v>
      </c>
      <c r="Q44" s="19">
        <v>0</v>
      </c>
      <c r="R44" s="18"/>
    </row>
    <row r="45" spans="1:18" x14ac:dyDescent="0.25">
      <c r="A45" s="1"/>
      <c r="B45" s="56" t="s">
        <v>51</v>
      </c>
      <c r="C45" s="56"/>
      <c r="D45" s="56"/>
      <c r="E45" s="56"/>
      <c r="F45" s="4"/>
      <c r="G45" s="4"/>
      <c r="H45" s="20">
        <f>H21</f>
        <v>70329.3</v>
      </c>
      <c r="I45" s="6">
        <f>SUM(I44,I40,I27,I21)</f>
        <v>1024.3</v>
      </c>
      <c r="J45" s="6">
        <f>SUM(J21,J27,J38,J40,J44)</f>
        <v>13062.360000000002</v>
      </c>
      <c r="K45" s="4"/>
      <c r="L45" s="25">
        <f>SUM(L21)</f>
        <v>2387.8743965517242</v>
      </c>
      <c r="M45" s="6">
        <f>M21</f>
        <v>128231</v>
      </c>
      <c r="N45" s="6">
        <f>N21</f>
        <v>14471</v>
      </c>
      <c r="O45" s="6">
        <f>SUM(O21,O27,O38,O40,O44)</f>
        <v>76649</v>
      </c>
      <c r="P45" s="6">
        <f>SUM(P21,P27,P38,P40,P44)</f>
        <v>58698</v>
      </c>
      <c r="Q45" s="6">
        <f>SUM(Q21,Q27,Q38,Q40,Q44)</f>
        <v>9238</v>
      </c>
      <c r="R45" s="4"/>
    </row>
    <row r="46" spans="1:18" ht="66.75" customHeight="1" x14ac:dyDescent="0.25">
      <c r="A46" s="65" t="s">
        <v>94</v>
      </c>
      <c r="B46" s="65"/>
      <c r="C46" s="65"/>
      <c r="D46" s="65"/>
      <c r="E46" s="65"/>
      <c r="F46" s="65"/>
      <c r="G46" s="65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  <row r="47" spans="1:18" x14ac:dyDescent="0.25">
      <c r="A47" s="66" t="s">
        <v>92</v>
      </c>
      <c r="B47" s="66"/>
      <c r="C47" s="66"/>
      <c r="D47" s="66"/>
      <c r="E47" s="66"/>
      <c r="F47" s="66"/>
      <c r="G47" s="66"/>
      <c r="H47" s="66"/>
      <c r="I47" s="73"/>
    </row>
  </sheetData>
  <mergeCells count="105">
    <mergeCell ref="A1:R1"/>
    <mergeCell ref="N16:N18"/>
    <mergeCell ref="N10:N11"/>
    <mergeCell ref="P10:P11"/>
    <mergeCell ref="Q10:Q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P13:P14"/>
    <mergeCell ref="Q13:Q14"/>
    <mergeCell ref="B10:B11"/>
    <mergeCell ref="C10:C11"/>
    <mergeCell ref="D10:D11"/>
    <mergeCell ref="E10:E11"/>
    <mergeCell ref="A46:G46"/>
    <mergeCell ref="A47:H47"/>
    <mergeCell ref="P22:P24"/>
    <mergeCell ref="Q22:Q24"/>
    <mergeCell ref="N22:N24"/>
    <mergeCell ref="M22:M24"/>
    <mergeCell ref="L22:L24"/>
    <mergeCell ref="K22:K24"/>
    <mergeCell ref="J22:J24"/>
    <mergeCell ref="I22:I24"/>
    <mergeCell ref="H22:H24"/>
    <mergeCell ref="G22:G24"/>
    <mergeCell ref="F22:F24"/>
    <mergeCell ref="E22:E24"/>
    <mergeCell ref="D22:D24"/>
    <mergeCell ref="C22:C24"/>
    <mergeCell ref="B22:B24"/>
    <mergeCell ref="A22:A27"/>
    <mergeCell ref="B45:E45"/>
    <mergeCell ref="R2:R4"/>
    <mergeCell ref="L2:L4"/>
    <mergeCell ref="K2:K4"/>
    <mergeCell ref="J2:J4"/>
    <mergeCell ref="I2:I4"/>
    <mergeCell ref="H2:H4"/>
    <mergeCell ref="G2:G4"/>
    <mergeCell ref="F2:F4"/>
    <mergeCell ref="E2:E4"/>
    <mergeCell ref="D2:D4"/>
    <mergeCell ref="C2:C4"/>
    <mergeCell ref="B2:B4"/>
    <mergeCell ref="B8:B9"/>
    <mergeCell ref="C8:C9"/>
    <mergeCell ref="D8:D9"/>
    <mergeCell ref="E8:E9"/>
    <mergeCell ref="F8:F9"/>
    <mergeCell ref="G8:G9"/>
    <mergeCell ref="H8:H9"/>
    <mergeCell ref="F10:F11"/>
    <mergeCell ref="G10:G11"/>
    <mergeCell ref="H10:H11"/>
    <mergeCell ref="I10:I11"/>
    <mergeCell ref="R29:R30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P16:P18"/>
    <mergeCell ref="Q16:Q18"/>
    <mergeCell ref="B21:E21"/>
    <mergeCell ref="C16:C18"/>
    <mergeCell ref="D16:D18"/>
    <mergeCell ref="B16:B18"/>
    <mergeCell ref="K10:K11"/>
    <mergeCell ref="L10:L11"/>
    <mergeCell ref="M10:M11"/>
    <mergeCell ref="B44:E44"/>
    <mergeCell ref="B38:E38"/>
    <mergeCell ref="A39:A40"/>
    <mergeCell ref="B40:E40"/>
    <mergeCell ref="B27:E27"/>
    <mergeCell ref="A28:A38"/>
    <mergeCell ref="A5:A21"/>
    <mergeCell ref="A41:A44"/>
    <mergeCell ref="J10:J11"/>
    <mergeCell ref="A2:A4"/>
    <mergeCell ref="M2:Q2"/>
    <mergeCell ref="M3:P3"/>
    <mergeCell ref="I8:I9"/>
    <mergeCell ref="J8:J9"/>
    <mergeCell ref="K8:K9"/>
    <mergeCell ref="L8:L9"/>
    <mergeCell ref="M8:M9"/>
    <mergeCell ref="N8:N9"/>
    <mergeCell ref="P8:P9"/>
    <mergeCell ref="Q8:Q9"/>
  </mergeCells>
  <pageMargins left="0.7" right="0.7" top="0.75" bottom="0.75" header="0.3" footer="0.3"/>
  <pageSetup paperSize="185" scale="5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ReyNa</cp:lastModifiedBy>
  <cp:lastPrinted>2024-10-25T08:31:23Z</cp:lastPrinted>
  <dcterms:created xsi:type="dcterms:W3CDTF">2024-10-24T11:01:20Z</dcterms:created>
  <dcterms:modified xsi:type="dcterms:W3CDTF">2024-11-22T12:04:27Z</dcterms:modified>
</cp:coreProperties>
</file>